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DieseArbeitsmappe" defaultThemeVersion="124226"/>
  <mc:AlternateContent xmlns:mc="http://schemas.openxmlformats.org/markup-compatibility/2006">
    <mc:Choice Requires="x15">
      <x15ac:absPath xmlns:x15ac="http://schemas.microsoft.com/office/spreadsheetml/2010/11/ac" url="C:\Users\Ulrike Homann\HESSENBOX-DA\Workshops extern\Workshop Abschlussarbeiten  - Frankfurt\1911-Abschlussarbeiten betreuen\Material per Mail\"/>
    </mc:Choice>
  </mc:AlternateContent>
  <bookViews>
    <workbookView xWindow="120" yWindow="135" windowWidth="21315" windowHeight="9780"/>
  </bookViews>
  <sheets>
    <sheet name="Bewertung" sheetId="4" r:id="rId1"/>
    <sheet name="Erläuterung Kriterien" sheetId="3" r:id="rId2"/>
    <sheet name="Notenschema" sheetId="2" r:id="rId3"/>
  </sheets>
  <definedNames>
    <definedName name="_xlnm.Print_Area" localSheetId="0">Bewertung!$A$1:$F$35</definedName>
  </definedNames>
  <calcPr calcId="162913"/>
</workbook>
</file>

<file path=xl/calcChain.xml><?xml version="1.0" encoding="utf-8"?>
<calcChain xmlns="http://schemas.openxmlformats.org/spreadsheetml/2006/main">
  <c r="C14" i="4" l="1"/>
  <c r="C13" i="4"/>
  <c r="C12" i="4"/>
  <c r="C11" i="4"/>
  <c r="F11" i="4" s="1"/>
  <c r="C10" i="4"/>
  <c r="C9" i="4"/>
  <c r="F9" i="4" s="1"/>
  <c r="F14" i="4"/>
  <c r="F13" i="4"/>
  <c r="F12" i="4"/>
  <c r="F10" i="4"/>
  <c r="C30" i="4"/>
  <c r="F30" i="4" s="1"/>
  <c r="C29" i="4"/>
  <c r="F29" i="4" s="1"/>
  <c r="C28" i="4"/>
  <c r="F28" i="4" s="1"/>
  <c r="C26" i="4"/>
  <c r="F26" i="4" s="1"/>
  <c r="C25" i="4"/>
  <c r="F25" i="4" s="1"/>
  <c r="C24" i="4"/>
  <c r="F24" i="4" s="1"/>
  <c r="C23" i="4"/>
  <c r="F23" i="4" s="1"/>
  <c r="C22" i="4"/>
  <c r="F22" i="4" s="1"/>
  <c r="C21" i="4"/>
  <c r="F21" i="4" s="1"/>
  <c r="C19" i="4"/>
  <c r="F19" i="4" s="1"/>
  <c r="C18" i="4"/>
  <c r="F18" i="4" s="1"/>
  <c r="C17" i="4"/>
  <c r="F17" i="4" s="1"/>
  <c r="C16" i="4"/>
  <c r="F16" i="4" s="1"/>
  <c r="F32" i="4" l="1"/>
  <c r="F31" i="4"/>
  <c r="F33" i="4" s="1"/>
  <c r="F34" i="4" s="1"/>
</calcChain>
</file>

<file path=xl/comments1.xml><?xml version="1.0" encoding="utf-8"?>
<comments xmlns="http://schemas.openxmlformats.org/spreadsheetml/2006/main">
  <authors>
    <author>Ulrike Homann</author>
    <author>Gramlich, Sebastian</author>
  </authors>
  <commentList>
    <comment ref="D7" authorId="0" shapeId="0">
      <text>
        <r>
          <rPr>
            <b/>
            <sz val="9"/>
            <color indexed="81"/>
            <rFont val="Segoe UI"/>
            <family val="2"/>
          </rPr>
          <t>Ulrike Homann:</t>
        </r>
        <r>
          <rPr>
            <sz val="9"/>
            <color indexed="81"/>
            <rFont val="Segoe UI"/>
            <family val="2"/>
          </rPr>
          <t xml:space="preserve">
Erläuterungen der Kriterien siehe entsprechendes Tabellenblatt.</t>
        </r>
      </text>
    </comment>
    <comment ref="E7" authorId="1" shapeId="0">
      <text>
        <r>
          <rPr>
            <sz val="9"/>
            <color indexed="81"/>
            <rFont val="Tahoma"/>
            <family val="2"/>
          </rPr>
          <t>In diese Spalte Bewertung eintragen.
max. erreichbare Punktzahl je Kategorie = 4
Bewertung muss vollständig ausgefüllt werden!</t>
        </r>
      </text>
    </comment>
    <comment ref="A20" authorId="0" shapeId="0">
      <text>
        <r>
          <rPr>
            <b/>
            <sz val="9"/>
            <color indexed="81"/>
            <rFont val="Segoe UI"/>
            <family val="2"/>
          </rPr>
          <t>Ulrike Homann:</t>
        </r>
        <r>
          <rPr>
            <sz val="9"/>
            <color indexed="81"/>
            <rFont val="Segoe UI"/>
            <family val="2"/>
          </rPr>
          <t xml:space="preserve">
Hinweis: Damit die Bewertung der praktischen Arbeit nachvollziehbar und z.B. im Streitfall gut begründet werden kann, sollten wesentlich Komponenten dokumentiert werden (z.B. Zeit, Dauer und Ergebnisse von Treffen mit Studierenden. Welche Anweisungen/Vorgabe wurden gegeben? Woran wurde wie lange gearbeitet?). </t>
        </r>
      </text>
    </comment>
  </commentList>
</comments>
</file>

<file path=xl/sharedStrings.xml><?xml version="1.0" encoding="utf-8"?>
<sst xmlns="http://schemas.openxmlformats.org/spreadsheetml/2006/main" count="97" uniqueCount="65">
  <si>
    <t>Bereich</t>
  </si>
  <si>
    <t>Kriterium</t>
  </si>
  <si>
    <t>Gew. Bewertung</t>
  </si>
  <si>
    <t>Struktur</t>
  </si>
  <si>
    <t>Note</t>
  </si>
  <si>
    <t>Prozent</t>
  </si>
  <si>
    <t>&gt;=</t>
  </si>
  <si>
    <t>&lt;</t>
  </si>
  <si>
    <t>erreichte Punktzahl normiert</t>
  </si>
  <si>
    <t>Endnote</t>
  </si>
  <si>
    <t>Gew.</t>
  </si>
  <si>
    <t>Einzel-gew.</t>
  </si>
  <si>
    <t>Gesamtbewertung</t>
  </si>
  <si>
    <t>Summe erreichte Punktzahl (gewichtet)</t>
  </si>
  <si>
    <t>Summe max. mögliche Punktzahl (gewichtet)</t>
  </si>
  <si>
    <t>Name, Vorname:</t>
  </si>
  <si>
    <t>Punkte (0-4)</t>
  </si>
  <si>
    <t>Datum:</t>
  </si>
  <si>
    <t>Titel der Bachelorarbeit</t>
  </si>
  <si>
    <t>Ein Experiment</t>
  </si>
  <si>
    <t>Fast, Fertig</t>
  </si>
  <si>
    <t>Die Arbeit ist verständlich und nachvollziehbar formuliert.</t>
  </si>
  <si>
    <t>Verständlichkeit</t>
  </si>
  <si>
    <t>Formales</t>
  </si>
  <si>
    <t>Die Arbeit ist weitestgehend frei von Rechtschreib- und Grammatikfehlern.</t>
  </si>
  <si>
    <t>Die angewendete Zitierweise ist korrekt und die Quellen wurden in den Text eingebunden.</t>
  </si>
  <si>
    <t>Abbildungen und Tabellen</t>
  </si>
  <si>
    <t>Rechtschreibung und Grammatik</t>
  </si>
  <si>
    <t>Sprachstil</t>
  </si>
  <si>
    <t>Die Abbildungen und Tabellen sind gut lesbar und sinnvoll beschriftet, notwendige Legenden sind vorhanden. Der Verweis auf Abbildungen und Tabellen im Text ist korrekt.</t>
  </si>
  <si>
    <t>Die Zusammenfassung ist zutreffend und verständlich formuliert.</t>
  </si>
  <si>
    <t>Zielsetzung, erreichte Ergebnisse und methodische Bewertung der erreichten Erfolge oder Misserfolge sind klar herausgearbeitet.</t>
  </si>
  <si>
    <t>Inhalt</t>
  </si>
  <si>
    <t>Zusammenfassung</t>
  </si>
  <si>
    <t>Roter Faden</t>
  </si>
  <si>
    <t>Die Aufgabenstellung wurde umgesetzt.</t>
  </si>
  <si>
    <t>Die Aufgabenstellung war anspruchsvoll/schwierig.</t>
  </si>
  <si>
    <t>Für die Bearbeitung der Aufgabenstellung und zur Beantwortung der Forschungsfrage wurden sinnvolle Methoden und Protokolle gewählt und diese korrekt angewendet.</t>
  </si>
  <si>
    <t>Die praktischen Arbeiten wurden weitestgehend eigenständig durchgeführt bzw. nach Demonstration eigenständig wiederholt.</t>
  </si>
  <si>
    <t>Die praktischen Arbeiten wurden nach den üblichen Standards korrekt und unter Einhaltung der Sicherheitsvorschriften durchgeführt.</t>
  </si>
  <si>
    <t>Die Ergebnisse wurden kritisch interpretieren und das daraus folgende weitere Vorgehen geplant.</t>
  </si>
  <si>
    <t>Praktische Arbeit</t>
  </si>
  <si>
    <t xml:space="preserve">Schwierigkeitsgrad der Aufgabe </t>
  </si>
  <si>
    <t>Umsetzung der Aufgabe</t>
  </si>
  <si>
    <t>Auswahl und Umsetzung der Methoden</t>
  </si>
  <si>
    <t>Eigenständigkeit</t>
  </si>
  <si>
    <t>Sontiges</t>
  </si>
  <si>
    <t>Der/die Studierende hat…</t>
  </si>
  <si>
    <t>•  aktive Literatursuche zur Problemlösung oder zum Aufzeigen neuer Methoden durchgeführt.</t>
  </si>
  <si>
    <t>•  Vorschläge und Hinweise aufgenommen und hat diese umgesetzt (oder sinnvolle Alternativvorschläge gemacht und umgesetzt).</t>
  </si>
  <si>
    <t>Umsetzung von Vorschlägen</t>
  </si>
  <si>
    <t>Kreativität, eigene Ideen</t>
  </si>
  <si>
    <t>aktive Literatursuche</t>
  </si>
  <si>
    <t>• eigene Ideen eingebracht, war kreativ und/oder hat aus Bekanntem Neues entwickelt, hat neue Impulse in die Diskussion mit der Betreuerin/dem Betreuer eingebracht</t>
  </si>
  <si>
    <t>Die Arbeit ist gut strukturiert und sinnvoll gegliedert (Kapitelstruktur, Unterkapitel) und enthält alle notwendigen Angaben (Inhaltsverzeichnis, Literaturverzeichnis, Abkürzungsverzeichnis etc.).</t>
  </si>
  <si>
    <t>Struktur und Vollständigkeit</t>
  </si>
  <si>
    <t>Die Sprache ist für eine wissenschaftliche Arbeit angemessen; Fachbegriffe wurden richtig angewendet.</t>
  </si>
  <si>
    <t>Zitierweise</t>
  </si>
  <si>
    <t>Interpretation und Darstellung der Daten</t>
  </si>
  <si>
    <t>Die Ergebnisse reflektieren die Einleitung bzw. die Aufgabenstellung. Sie sind in sich stimmig/schlüssig und richtig dargestellt und interpretiert.</t>
  </si>
  <si>
    <t>Diskussion und Reflektion</t>
  </si>
  <si>
    <t>Die Diskussion zeigt eine eigenständige Bewertung der Ergebnisse und eine sinnvolle Einordnung im Kontext der Literatur. Ergebnisse/Methodik/Literatur wurden kritisch hinterfragt.</t>
  </si>
  <si>
    <t>Sonstiges</t>
  </si>
  <si>
    <t>Einhaltung von Standards und Sicherheitsvorschriften</t>
  </si>
  <si>
    <t>Schlussfolgerungen aus Ergebnissen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</si>
</sst>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0.0%"/>
    <numFmt numFmtId="166" formatCode="0.000"/>
  </numFmts>
  <fonts count="14" x14ac:knownFonts="1">
    <font>
      <sz val="11"/>
      <color theme="1"/>
      <name val="Calibri"/>
      <family val="2"/>
      <scheme val="minor"/>
    </font>
    <font>
      <sz val="11"/>
      <color theme="1"/>
      <name val="Calibri"/>
      <family val="2"/>
      <scheme val="minor"/>
    </font>
    <font>
      <sz val="9"/>
      <name val="Tahoma"/>
      <family val="2"/>
    </font>
    <font>
      <sz val="9"/>
      <color indexed="81"/>
      <name val="Tahoma"/>
      <family val="2"/>
    </font>
    <font>
      <sz val="13"/>
      <color theme="1"/>
      <name val="Calibri"/>
      <family val="2"/>
      <scheme val="minor"/>
    </font>
    <font>
      <sz val="13"/>
      <color rgb="FF000000"/>
      <name val="Calibri"/>
      <family val="2"/>
      <scheme val="minor"/>
    </font>
    <font>
      <sz val="13"/>
      <name val="Calibri"/>
      <family val="2"/>
      <scheme val="minor"/>
    </font>
    <font>
      <b/>
      <sz val="13"/>
      <color theme="1"/>
      <name val="Calibri"/>
      <family val="2"/>
      <scheme val="minor"/>
    </font>
    <font>
      <b/>
      <sz val="13"/>
      <color rgb="FF000000"/>
      <name val="Calibri"/>
      <family val="2"/>
      <scheme val="minor"/>
    </font>
    <font>
      <b/>
      <sz val="13"/>
      <name val="Calibri"/>
      <family val="2"/>
      <scheme val="minor"/>
    </font>
    <font>
      <strike/>
      <sz val="13"/>
      <color theme="1"/>
      <name val="Calibri"/>
      <family val="2"/>
      <scheme val="minor"/>
    </font>
    <font>
      <b/>
      <u/>
      <sz val="13"/>
      <color theme="1"/>
      <name val="Calibri"/>
      <family val="2"/>
      <scheme val="minor"/>
    </font>
    <font>
      <sz val="9"/>
      <color indexed="81"/>
      <name val="Segoe UI"/>
      <family val="2"/>
    </font>
    <font>
      <b/>
      <sz val="9"/>
      <color indexed="81"/>
      <name val="Segoe UI"/>
      <family val="2"/>
    </font>
  </fonts>
  <fills count="6">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3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double">
        <color indexed="64"/>
      </bottom>
      <diagonal/>
    </border>
    <border>
      <left/>
      <right/>
      <top/>
      <bottom style="hair">
        <color auto="1"/>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uble">
        <color indexed="64"/>
      </bottom>
      <diagonal/>
    </border>
    <border diagonalUp="1" diagonalDown="1">
      <left/>
      <right/>
      <top style="thin">
        <color indexed="64"/>
      </top>
      <bottom/>
      <diagonal style="thin">
        <color indexed="64"/>
      </diagonal>
    </border>
    <border>
      <left style="medium">
        <color indexed="64"/>
      </left>
      <right/>
      <top style="medium">
        <color indexed="64"/>
      </top>
      <bottom/>
      <diagonal/>
    </border>
    <border>
      <left/>
      <right/>
      <top style="medium">
        <color indexed="64"/>
      </top>
      <bottom/>
      <diagonal/>
    </border>
    <border diagonalUp="1" diagonalDown="1">
      <left/>
      <right/>
      <top style="medium">
        <color indexed="64"/>
      </top>
      <bottom/>
      <diagonal style="thin">
        <color indexed="64"/>
      </diagonal>
    </border>
    <border>
      <left style="medium">
        <color indexed="64"/>
      </left>
      <right/>
      <top style="thin">
        <color indexed="64"/>
      </top>
      <bottom/>
      <diagonal/>
    </border>
    <border>
      <left style="medium">
        <color indexed="64"/>
      </left>
      <right/>
      <top/>
      <bottom style="double">
        <color indexed="64"/>
      </bottom>
      <diagonal/>
    </border>
    <border>
      <left/>
      <right style="medium">
        <color indexed="64"/>
      </right>
      <top style="medium">
        <color indexed="64"/>
      </top>
      <bottom/>
      <diagonal/>
    </border>
    <border>
      <left/>
      <right/>
      <top style="dotted">
        <color indexed="64"/>
      </top>
      <bottom/>
      <diagonal/>
    </border>
    <border diagonalUp="1" diagonalDown="1">
      <left/>
      <right style="medium">
        <color indexed="64"/>
      </right>
      <top style="medium">
        <color indexed="64"/>
      </top>
      <bottom/>
      <diagonal style="thin">
        <color indexed="64"/>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diagonalUp="1" diagonalDown="1">
      <left/>
      <right style="medium">
        <color indexed="64"/>
      </right>
      <top style="thin">
        <color indexed="64"/>
      </top>
      <bottom/>
      <diagonal style="thin">
        <color indexed="64"/>
      </diagonal>
    </border>
    <border>
      <left/>
      <right style="medium">
        <color indexed="64"/>
      </right>
      <top/>
      <bottom style="hair">
        <color auto="1"/>
      </bottom>
      <diagonal/>
    </border>
    <border>
      <left/>
      <right style="medium">
        <color indexed="64"/>
      </right>
      <top style="thin">
        <color indexed="64"/>
      </top>
      <bottom style="dotted">
        <color indexed="64"/>
      </bottom>
      <diagonal/>
    </border>
    <border>
      <left/>
      <right style="medium">
        <color indexed="64"/>
      </right>
      <top style="dotted">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164" fontId="2" fillId="0" borderId="4" xfId="0" applyNumberFormat="1" applyFont="1" applyBorder="1" applyAlignment="1">
      <alignment horizontal="center"/>
    </xf>
    <xf numFmtId="164" fontId="2" fillId="0" borderId="0" xfId="0" applyNumberFormat="1" applyFont="1" applyBorder="1" applyAlignment="1">
      <alignment horizontal="center"/>
    </xf>
    <xf numFmtId="164" fontId="2" fillId="0" borderId="6" xfId="0" applyNumberFormat="1" applyFont="1" applyBorder="1" applyAlignment="1">
      <alignment horizontal="center"/>
    </xf>
    <xf numFmtId="164" fontId="2" fillId="0" borderId="7" xfId="0" applyNumberFormat="1" applyFont="1" applyBorder="1" applyAlignment="1">
      <alignment horizontal="center"/>
    </xf>
    <xf numFmtId="0" fontId="0" fillId="0" borderId="0" xfId="0" applyAlignment="1">
      <alignment horizontal="center"/>
    </xf>
    <xf numFmtId="164" fontId="0" fillId="0" borderId="0" xfId="0" applyNumberFormat="1"/>
    <xf numFmtId="165" fontId="2" fillId="0" borderId="5" xfId="0" applyNumberFormat="1" applyFont="1" applyBorder="1" applyAlignment="1" applyProtection="1">
      <alignment horizontal="center"/>
    </xf>
    <xf numFmtId="165" fontId="2" fillId="0" borderId="8" xfId="0" applyNumberFormat="1" applyFont="1" applyBorder="1" applyAlignment="1" applyProtection="1">
      <alignment horizontal="center"/>
    </xf>
    <xf numFmtId="0" fontId="4" fillId="0" borderId="15" xfId="0" applyFont="1" applyFill="1" applyBorder="1" applyAlignment="1" applyProtection="1">
      <alignment horizontal="left" vertical="center" wrapText="1"/>
    </xf>
    <xf numFmtId="0" fontId="4" fillId="0" borderId="0" xfId="0" applyFont="1"/>
    <xf numFmtId="0" fontId="4" fillId="0" borderId="1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protection locked="0"/>
    </xf>
    <xf numFmtId="0" fontId="4" fillId="0" borderId="0" xfId="0" applyFont="1" applyAlignment="1">
      <alignment wrapText="1"/>
    </xf>
    <xf numFmtId="0" fontId="4" fillId="0" borderId="0" xfId="0" applyFont="1" applyAlignment="1">
      <alignment horizontal="center"/>
    </xf>
    <xf numFmtId="0" fontId="4" fillId="0" borderId="11"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0" xfId="0" applyFont="1" applyFill="1"/>
    <xf numFmtId="0" fontId="4" fillId="4" borderId="0" xfId="0" applyFont="1" applyFill="1" applyAlignment="1">
      <alignment vertical="center"/>
    </xf>
    <xf numFmtId="0" fontId="4" fillId="0" borderId="0" xfId="0" applyFont="1" applyAlignment="1">
      <alignment vertical="center"/>
    </xf>
    <xf numFmtId="0" fontId="4" fillId="0" borderId="0" xfId="0" applyFont="1" applyBorder="1" applyAlignment="1" applyProtection="1">
      <alignment horizontal="left" vertical="center" wrapText="1"/>
    </xf>
    <xf numFmtId="0" fontId="7" fillId="0" borderId="18" xfId="0" applyFont="1" applyBorder="1" applyAlignment="1" applyProtection="1">
      <alignment horizontal="left"/>
    </xf>
    <xf numFmtId="0" fontId="7" fillId="0" borderId="19" xfId="0" applyFont="1" applyBorder="1" applyAlignment="1" applyProtection="1">
      <alignment horizontal="left"/>
    </xf>
    <xf numFmtId="0" fontId="4" fillId="0" borderId="19" xfId="0" applyFont="1" applyBorder="1" applyProtection="1"/>
    <xf numFmtId="0" fontId="7" fillId="0" borderId="19" xfId="0" applyFont="1" applyBorder="1" applyAlignment="1" applyProtection="1">
      <alignment horizontal="right"/>
    </xf>
    <xf numFmtId="14" fontId="7" fillId="3" borderId="23" xfId="0" applyNumberFormat="1" applyFont="1" applyFill="1" applyBorder="1" applyAlignment="1" applyProtection="1">
      <alignment horizontal="left"/>
    </xf>
    <xf numFmtId="0" fontId="4" fillId="0" borderId="0" xfId="0" applyFont="1" applyBorder="1" applyProtection="1"/>
    <xf numFmtId="0" fontId="7" fillId="0" borderId="4"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right"/>
    </xf>
    <xf numFmtId="14" fontId="7" fillId="0" borderId="0" xfId="0" applyNumberFormat="1" applyFont="1" applyFill="1" applyBorder="1" applyAlignment="1" applyProtection="1">
      <alignment horizontal="left"/>
    </xf>
    <xf numFmtId="14" fontId="4" fillId="0" borderId="0" xfId="0" applyNumberFormat="1" applyFont="1" applyBorder="1" applyAlignment="1" applyProtection="1">
      <alignment horizontal="left"/>
    </xf>
    <xf numFmtId="0" fontId="4" fillId="0" borderId="5" xfId="0" applyFont="1" applyBorder="1" applyProtection="1"/>
    <xf numFmtId="0" fontId="7" fillId="0" borderId="4" xfId="0" applyFont="1" applyBorder="1" applyProtection="1"/>
    <xf numFmtId="0" fontId="4" fillId="0" borderId="0" xfId="0" applyFont="1" applyBorder="1" applyAlignment="1" applyProtection="1">
      <alignment horizontal="left"/>
    </xf>
    <xf numFmtId="0" fontId="4" fillId="0" borderId="0" xfId="0" applyFont="1" applyFill="1" applyBorder="1" applyProtection="1"/>
    <xf numFmtId="0" fontId="7" fillId="0" borderId="6" xfId="0" applyFont="1" applyBorder="1" applyProtection="1"/>
    <xf numFmtId="0" fontId="4" fillId="0" borderId="7" xfId="0" applyFont="1" applyBorder="1" applyProtection="1"/>
    <xf numFmtId="0" fontId="4" fillId="0" borderId="0" xfId="0" applyFont="1" applyFill="1" applyBorder="1" applyAlignment="1" applyProtection="1">
      <alignment horizontal="left"/>
    </xf>
    <xf numFmtId="0" fontId="7" fillId="0" borderId="0" xfId="0" applyFont="1" applyBorder="1" applyAlignment="1" applyProtection="1">
      <alignment wrapText="1"/>
    </xf>
    <xf numFmtId="0" fontId="7" fillId="0" borderId="0" xfId="0" applyFont="1" applyBorder="1" applyAlignment="1" applyProtection="1">
      <alignment horizontal="center" wrapText="1"/>
    </xf>
    <xf numFmtId="0" fontId="4" fillId="0" borderId="0" xfId="0" applyFont="1" applyBorder="1" applyAlignment="1" applyProtection="1">
      <alignment wrapText="1"/>
    </xf>
    <xf numFmtId="0" fontId="4" fillId="0" borderId="4" xfId="0" applyFont="1" applyFill="1" applyBorder="1" applyAlignment="1" applyProtection="1">
      <alignment vertical="top" wrapText="1"/>
    </xf>
    <xf numFmtId="2" fontId="4" fillId="0" borderId="0" xfId="1" applyNumberFormat="1" applyFont="1" applyFill="1" applyBorder="1" applyAlignment="1" applyProtection="1">
      <alignment horizontal="center" vertical="center" wrapText="1"/>
    </xf>
    <xf numFmtId="166" fontId="4" fillId="0" borderId="15" xfId="1" applyNumberFormat="1" applyFont="1" applyFill="1" applyBorder="1" applyAlignment="1" applyProtection="1">
      <alignment horizontal="center" vertical="center" wrapText="1"/>
    </xf>
    <xf numFmtId="166" fontId="4" fillId="0" borderId="13" xfId="1" applyNumberFormat="1" applyFont="1" applyFill="1" applyBorder="1" applyAlignment="1" applyProtection="1">
      <alignment horizontal="center" vertical="center" wrapText="1"/>
    </xf>
    <xf numFmtId="0" fontId="4" fillId="0" borderId="4" xfId="0" applyFont="1" applyBorder="1" applyAlignment="1" applyProtection="1">
      <alignment vertical="top" wrapText="1"/>
    </xf>
    <xf numFmtId="2" fontId="4" fillId="0" borderId="0" xfId="1" applyNumberFormat="1"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7" fillId="0" borderId="0" xfId="0" applyFont="1" applyBorder="1" applyProtection="1"/>
    <xf numFmtId="166" fontId="4" fillId="0" borderId="11" xfId="1" applyNumberFormat="1" applyFont="1" applyFill="1" applyBorder="1" applyAlignment="1" applyProtection="1">
      <alignment horizontal="center" vertical="center" wrapText="1"/>
    </xf>
    <xf numFmtId="0" fontId="4" fillId="0" borderId="0" xfId="0" applyFont="1" applyBorder="1" applyAlignment="1" applyProtection="1">
      <alignment vertical="top" wrapText="1"/>
    </xf>
    <xf numFmtId="0" fontId="7" fillId="0" borderId="0" xfId="0" applyFont="1" applyBorder="1" applyAlignment="1" applyProtection="1">
      <alignment horizontal="left" vertical="center" wrapText="1"/>
    </xf>
    <xf numFmtId="0" fontId="4" fillId="0" borderId="0" xfId="0" applyFont="1" applyBorder="1" applyAlignment="1" applyProtection="1">
      <alignment horizontal="center" wrapText="1"/>
    </xf>
    <xf numFmtId="0" fontId="4" fillId="0" borderId="0" xfId="0" applyFont="1" applyBorder="1" applyAlignment="1" applyProtection="1">
      <alignment horizontal="center"/>
    </xf>
    <xf numFmtId="0" fontId="6" fillId="0" borderId="14" xfId="0" applyFont="1" applyBorder="1" applyAlignment="1" applyProtection="1">
      <alignment horizontal="left" vertical="center" wrapText="1"/>
    </xf>
    <xf numFmtId="0" fontId="7" fillId="4" borderId="18" xfId="0" applyFont="1" applyFill="1" applyBorder="1" applyAlignment="1" applyProtection="1">
      <alignment vertical="center" wrapText="1"/>
    </xf>
    <xf numFmtId="2" fontId="7" fillId="4" borderId="19" xfId="1" applyNumberFormat="1" applyFont="1" applyFill="1" applyBorder="1" applyAlignment="1" applyProtection="1">
      <alignment horizontal="center" vertical="center" wrapText="1"/>
    </xf>
    <xf numFmtId="166" fontId="7" fillId="4" borderId="19" xfId="1" applyNumberFormat="1" applyFont="1" applyFill="1" applyBorder="1" applyAlignment="1" applyProtection="1">
      <alignment horizontal="center" vertical="center" wrapText="1"/>
    </xf>
    <xf numFmtId="0" fontId="7" fillId="4" borderId="19" xfId="0" applyFont="1" applyFill="1" applyBorder="1" applyAlignment="1" applyProtection="1">
      <alignment horizontal="left" vertical="top" wrapText="1"/>
    </xf>
    <xf numFmtId="0" fontId="7" fillId="4" borderId="20" xfId="0" applyFont="1" applyFill="1" applyBorder="1" applyAlignment="1" applyProtection="1">
      <alignment horizontal="center" vertical="top" wrapText="1"/>
    </xf>
    <xf numFmtId="0" fontId="7" fillId="4" borderId="21" xfId="0" applyFont="1" applyFill="1" applyBorder="1" applyAlignment="1" applyProtection="1">
      <alignment vertical="center" wrapText="1"/>
    </xf>
    <xf numFmtId="2" fontId="7" fillId="4" borderId="9" xfId="1" applyNumberFormat="1" applyFont="1" applyFill="1" applyBorder="1" applyAlignment="1" applyProtection="1">
      <alignment horizontal="center" vertical="center" wrapText="1"/>
    </xf>
    <xf numFmtId="166" fontId="7" fillId="4" borderId="9" xfId="1" applyNumberFormat="1" applyFont="1" applyFill="1" applyBorder="1" applyAlignment="1" applyProtection="1">
      <alignment horizontal="center" vertical="center" wrapText="1"/>
    </xf>
    <xf numFmtId="0" fontId="7" fillId="4" borderId="9" xfId="0" applyFont="1" applyFill="1" applyBorder="1" applyAlignment="1" applyProtection="1">
      <alignment vertical="center" wrapText="1"/>
    </xf>
    <xf numFmtId="0" fontId="7" fillId="4" borderId="17" xfId="0" applyFont="1" applyFill="1" applyBorder="1" applyAlignment="1" applyProtection="1">
      <alignment horizontal="center" vertical="center" wrapText="1"/>
    </xf>
    <xf numFmtId="0" fontId="4" fillId="4" borderId="9" xfId="0" applyFont="1" applyFill="1" applyBorder="1" applyAlignment="1" applyProtection="1">
      <alignment vertical="center"/>
    </xf>
    <xf numFmtId="0" fontId="10" fillId="4" borderId="9" xfId="0" applyFont="1" applyFill="1" applyBorder="1" applyAlignment="1" applyProtection="1">
      <alignment horizontal="left" vertical="center" wrapText="1"/>
    </xf>
    <xf numFmtId="0" fontId="7" fillId="3" borderId="15"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7" fillId="0" borderId="5" xfId="0" applyFont="1" applyBorder="1" applyAlignment="1" applyProtection="1">
      <alignment horizontal="center" wrapText="1"/>
    </xf>
    <xf numFmtId="2" fontId="7" fillId="4" borderId="25" xfId="0" applyNumberFormat="1" applyFont="1" applyFill="1" applyBorder="1" applyAlignment="1" applyProtection="1">
      <alignment horizontal="center" vertical="top" wrapText="1"/>
    </xf>
    <xf numFmtId="2" fontId="4" fillId="0" borderId="26" xfId="0" applyNumberFormat="1" applyFont="1" applyFill="1" applyBorder="1" applyAlignment="1" applyProtection="1">
      <alignment horizontal="center" vertical="center" wrapText="1"/>
    </xf>
    <xf numFmtId="2" fontId="4" fillId="0" borderId="27" xfId="0" applyNumberFormat="1" applyFont="1" applyFill="1" applyBorder="1" applyAlignment="1" applyProtection="1">
      <alignment horizontal="center" vertical="center" wrapText="1"/>
    </xf>
    <xf numFmtId="2" fontId="4" fillId="0" borderId="28" xfId="0" applyNumberFormat="1" applyFont="1" applyBorder="1" applyAlignment="1" applyProtection="1">
      <alignment horizontal="center" vertical="center" wrapText="1"/>
    </xf>
    <xf numFmtId="2" fontId="4" fillId="0" borderId="29" xfId="0" applyNumberFormat="1" applyFont="1" applyBorder="1" applyAlignment="1" applyProtection="1">
      <alignment horizontal="center" vertical="center" wrapText="1"/>
    </xf>
    <xf numFmtId="2" fontId="4" fillId="4" borderId="30" xfId="0" applyNumberFormat="1" applyFont="1" applyFill="1" applyBorder="1" applyAlignment="1" applyProtection="1">
      <alignment horizontal="center" vertical="center" wrapText="1"/>
    </xf>
    <xf numFmtId="2" fontId="5" fillId="0" borderId="29" xfId="0" applyNumberFormat="1" applyFont="1" applyBorder="1" applyAlignment="1" applyProtection="1">
      <alignment horizontal="center" vertical="center" wrapText="1"/>
    </xf>
    <xf numFmtId="2" fontId="4" fillId="0" borderId="31" xfId="0" applyNumberFormat="1" applyFont="1" applyFill="1" applyBorder="1" applyAlignment="1" applyProtection="1">
      <alignment horizontal="center" vertical="center" wrapText="1"/>
    </xf>
    <xf numFmtId="2" fontId="4" fillId="0" borderId="5" xfId="0" applyNumberFormat="1" applyFont="1" applyFill="1" applyBorder="1" applyAlignment="1" applyProtection="1">
      <alignment horizontal="center" vertical="center" wrapText="1"/>
    </xf>
    <xf numFmtId="2" fontId="6" fillId="0" borderId="29" xfId="0" applyNumberFormat="1"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165" fontId="4" fillId="0" borderId="27" xfId="0" applyNumberFormat="1" applyFont="1" applyBorder="1" applyAlignment="1" applyProtection="1">
      <alignment horizontal="center" vertical="center" wrapText="1"/>
    </xf>
    <xf numFmtId="164" fontId="11" fillId="5" borderId="33"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0" fontId="4" fillId="0" borderId="5" xfId="0" applyFont="1" applyFill="1" applyBorder="1" applyAlignment="1" applyProtection="1">
      <alignment horizontal="left"/>
    </xf>
    <xf numFmtId="0" fontId="7" fillId="0" borderId="18" xfId="0" applyFont="1" applyFill="1" applyBorder="1" applyProtection="1"/>
    <xf numFmtId="0" fontId="7" fillId="0" borderId="6" xfId="0" applyFont="1" applyBorder="1" applyAlignment="1" applyProtection="1">
      <alignment wrapText="1"/>
    </xf>
    <xf numFmtId="166" fontId="4" fillId="0" borderId="32" xfId="0" applyNumberFormat="1"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4" fillId="0" borderId="12" xfId="0" applyFont="1" applyBorder="1" applyAlignment="1" applyProtection="1">
      <alignment horizontal="right" vertical="center" wrapText="1"/>
    </xf>
    <xf numFmtId="0" fontId="4" fillId="0" borderId="13"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6" fillId="3" borderId="0" xfId="0" applyFont="1" applyFill="1" applyBorder="1" applyAlignment="1" applyProtection="1">
      <alignment horizontal="left" wrapText="1"/>
      <protection locked="0"/>
    </xf>
    <xf numFmtId="0" fontId="6" fillId="3" borderId="5" xfId="0" applyFont="1" applyFill="1" applyBorder="1" applyAlignment="1" applyProtection="1">
      <alignment horizontal="left" wrapText="1"/>
      <protection locked="0"/>
    </xf>
    <xf numFmtId="0" fontId="4" fillId="3" borderId="7"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cellXfs>
  <cellStyles count="2">
    <cellStyle name="Komma" xfId="1" builtinId="3"/>
    <cellStyle name="Standard" xfId="0" builtinId="0"/>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patternType="lightUp">
          <bgColor auto="1"/>
        </patternFill>
      </fill>
      <border>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4"/>
  <sheetViews>
    <sheetView showGridLines="0" tabSelected="1" topLeftCell="A22" zoomScaleNormal="100" workbookViewId="0">
      <selection activeCell="D43" sqref="D43"/>
    </sheetView>
  </sheetViews>
  <sheetFormatPr baseColWidth="10" defaultColWidth="11.42578125" defaultRowHeight="17.25" x14ac:dyDescent="0.3"/>
  <cols>
    <col min="1" max="1" width="23.5703125" style="31" customWidth="1"/>
    <col min="2" max="2" width="7.42578125" style="31" customWidth="1"/>
    <col min="3" max="3" width="8.140625" style="59" customWidth="1"/>
    <col min="4" max="4" width="56.28515625" style="31" customWidth="1"/>
    <col min="5" max="5" width="14.7109375" style="59" customWidth="1"/>
    <col min="6" max="6" width="14" style="59" customWidth="1"/>
    <col min="7" max="7" width="22.7109375" style="31" customWidth="1"/>
    <col min="8" max="9" width="11.42578125" style="31"/>
    <col min="10" max="10" width="16.5703125" style="31" customWidth="1"/>
    <col min="11" max="16384" width="11.42578125" style="31"/>
  </cols>
  <sheetData>
    <row r="1" spans="1:10" x14ac:dyDescent="0.3">
      <c r="A1" s="26"/>
      <c r="B1" s="27"/>
      <c r="C1" s="28"/>
      <c r="D1" s="28"/>
      <c r="E1" s="29" t="s">
        <v>17</v>
      </c>
      <c r="F1" s="30">
        <v>43693</v>
      </c>
    </row>
    <row r="2" spans="1:10" x14ac:dyDescent="0.3">
      <c r="A2" s="32"/>
      <c r="B2" s="33"/>
      <c r="C2" s="34"/>
      <c r="D2" s="35"/>
      <c r="E2" s="36"/>
      <c r="F2" s="37"/>
    </row>
    <row r="3" spans="1:10" ht="45" customHeight="1" x14ac:dyDescent="0.3">
      <c r="A3" s="38" t="s">
        <v>18</v>
      </c>
      <c r="C3" s="109" t="s">
        <v>19</v>
      </c>
      <c r="D3" s="109"/>
      <c r="E3" s="109"/>
      <c r="F3" s="110"/>
    </row>
    <row r="4" spans="1:10" x14ac:dyDescent="0.3">
      <c r="A4" s="38"/>
      <c r="C4" s="39"/>
      <c r="D4" s="39"/>
      <c r="E4" s="31"/>
      <c r="F4" s="37"/>
      <c r="G4" s="40"/>
    </row>
    <row r="5" spans="1:10" ht="18" thickBot="1" x14ac:dyDescent="0.35">
      <c r="A5" s="41" t="s">
        <v>15</v>
      </c>
      <c r="B5" s="42"/>
      <c r="C5" s="111" t="s">
        <v>20</v>
      </c>
      <c r="D5" s="111"/>
      <c r="E5" s="111"/>
      <c r="F5" s="112"/>
    </row>
    <row r="6" spans="1:10" s="40" customFormat="1" x14ac:dyDescent="0.3">
      <c r="A6" s="97"/>
      <c r="C6" s="43"/>
      <c r="D6" s="43"/>
      <c r="E6" s="43"/>
      <c r="F6" s="96"/>
    </row>
    <row r="7" spans="1:10" s="46" customFormat="1" ht="35.25" thickBot="1" x14ac:dyDescent="0.35">
      <c r="A7" s="98" t="s">
        <v>0</v>
      </c>
      <c r="B7" s="45" t="s">
        <v>10</v>
      </c>
      <c r="C7" s="45" t="s">
        <v>11</v>
      </c>
      <c r="D7" s="44" t="s">
        <v>1</v>
      </c>
      <c r="E7" s="45" t="s">
        <v>16</v>
      </c>
      <c r="F7" s="81" t="s">
        <v>2</v>
      </c>
    </row>
    <row r="8" spans="1:10" ht="31.5" customHeight="1" x14ac:dyDescent="0.3">
      <c r="A8" s="61" t="s">
        <v>23</v>
      </c>
      <c r="B8" s="62">
        <v>0.15</v>
      </c>
      <c r="C8" s="63"/>
      <c r="D8" s="64"/>
      <c r="E8" s="65"/>
      <c r="F8" s="82"/>
    </row>
    <row r="9" spans="1:10" s="40" customFormat="1" x14ac:dyDescent="0.3">
      <c r="A9" s="47"/>
      <c r="B9" s="48"/>
      <c r="C9" s="49">
        <f t="shared" ref="C9:C14" si="0">$B$8/6</f>
        <v>2.4999999999999998E-2</v>
      </c>
      <c r="D9" s="12" t="s">
        <v>22</v>
      </c>
      <c r="E9" s="73">
        <v>3</v>
      </c>
      <c r="F9" s="83">
        <f>E9*C9</f>
        <v>7.4999999999999997E-2</v>
      </c>
      <c r="J9" s="36"/>
    </row>
    <row r="10" spans="1:10" s="40" customFormat="1" x14ac:dyDescent="0.3">
      <c r="A10" s="47"/>
      <c r="B10" s="48"/>
      <c r="C10" s="49">
        <f t="shared" si="0"/>
        <v>2.4999999999999998E-2</v>
      </c>
      <c r="D10" s="14" t="s">
        <v>28</v>
      </c>
      <c r="E10" s="74">
        <v>4</v>
      </c>
      <c r="F10" s="84">
        <f t="shared" ref="F10:F14" si="1">E10*C10</f>
        <v>9.9999999999999992E-2</v>
      </c>
    </row>
    <row r="11" spans="1:10" x14ac:dyDescent="0.3">
      <c r="A11" s="51"/>
      <c r="B11" s="52"/>
      <c r="C11" s="49">
        <f t="shared" si="0"/>
        <v>2.4999999999999998E-2</v>
      </c>
      <c r="D11" s="14" t="s">
        <v>3</v>
      </c>
      <c r="E11" s="74">
        <v>2</v>
      </c>
      <c r="F11" s="84">
        <f t="shared" si="1"/>
        <v>4.9999999999999996E-2</v>
      </c>
    </row>
    <row r="12" spans="1:10" x14ac:dyDescent="0.3">
      <c r="A12" s="51"/>
      <c r="B12" s="52"/>
      <c r="C12" s="49">
        <f t="shared" si="0"/>
        <v>2.4999999999999998E-2</v>
      </c>
      <c r="D12" s="31" t="s">
        <v>26</v>
      </c>
      <c r="E12" s="74">
        <v>4</v>
      </c>
      <c r="F12" s="84">
        <f t="shared" si="1"/>
        <v>9.9999999999999992E-2</v>
      </c>
    </row>
    <row r="13" spans="1:10" x14ac:dyDescent="0.3">
      <c r="A13" s="51"/>
      <c r="B13" s="52"/>
      <c r="C13" s="49">
        <f t="shared" si="0"/>
        <v>2.4999999999999998E-2</v>
      </c>
      <c r="D13" s="53" t="s">
        <v>27</v>
      </c>
      <c r="E13" s="75">
        <v>1</v>
      </c>
      <c r="F13" s="85">
        <f t="shared" si="1"/>
        <v>2.4999999999999998E-2</v>
      </c>
    </row>
    <row r="14" spans="1:10" ht="15.75" customHeight="1" x14ac:dyDescent="0.3">
      <c r="A14" s="51"/>
      <c r="B14" s="52"/>
      <c r="C14" s="49">
        <f t="shared" si="0"/>
        <v>2.4999999999999998E-2</v>
      </c>
      <c r="D14" s="31" t="s">
        <v>57</v>
      </c>
      <c r="E14" s="76">
        <v>4</v>
      </c>
      <c r="F14" s="86">
        <f t="shared" si="1"/>
        <v>9.9999999999999992E-2</v>
      </c>
    </row>
    <row r="15" spans="1:10" ht="31.5" customHeight="1" x14ac:dyDescent="0.3">
      <c r="A15" s="66" t="s">
        <v>32</v>
      </c>
      <c r="B15" s="67">
        <v>0.4</v>
      </c>
      <c r="C15" s="68"/>
      <c r="D15" s="69"/>
      <c r="E15" s="70"/>
      <c r="F15" s="87"/>
    </row>
    <row r="16" spans="1:10" ht="15.75" customHeight="1" x14ac:dyDescent="0.3">
      <c r="A16" s="51"/>
      <c r="B16" s="52"/>
      <c r="C16" s="49">
        <f>$B$15/7</f>
        <v>5.7142857142857148E-2</v>
      </c>
      <c r="D16" s="12" t="s">
        <v>33</v>
      </c>
      <c r="E16" s="73">
        <v>4</v>
      </c>
      <c r="F16" s="83">
        <f t="shared" ref="F16:F19" si="2">E16*C16</f>
        <v>0.22857142857142859</v>
      </c>
    </row>
    <row r="17" spans="1:6" x14ac:dyDescent="0.3">
      <c r="A17" s="51"/>
      <c r="B17" s="52"/>
      <c r="C17" s="49">
        <f>$B$15/3.5</f>
        <v>0.1142857142857143</v>
      </c>
      <c r="D17" s="14" t="s">
        <v>34</v>
      </c>
      <c r="E17" s="74">
        <v>3</v>
      </c>
      <c r="F17" s="84">
        <f t="shared" si="2"/>
        <v>0.34285714285714286</v>
      </c>
    </row>
    <row r="18" spans="1:6" x14ac:dyDescent="0.3">
      <c r="A18" s="51"/>
      <c r="B18" s="52"/>
      <c r="C18" s="49">
        <f>$B$15/3.5</f>
        <v>0.1142857142857143</v>
      </c>
      <c r="D18" s="14" t="s">
        <v>58</v>
      </c>
      <c r="E18" s="74">
        <v>3</v>
      </c>
      <c r="F18" s="84">
        <f t="shared" si="2"/>
        <v>0.34285714285714286</v>
      </c>
    </row>
    <row r="19" spans="1:6" x14ac:dyDescent="0.3">
      <c r="A19" s="51"/>
      <c r="B19" s="52"/>
      <c r="C19" s="49">
        <f>$B$15/3.5</f>
        <v>0.1142857142857143</v>
      </c>
      <c r="D19" s="16" t="s">
        <v>60</v>
      </c>
      <c r="E19" s="77">
        <v>4</v>
      </c>
      <c r="F19" s="88">
        <f t="shared" si="2"/>
        <v>0.45714285714285718</v>
      </c>
    </row>
    <row r="20" spans="1:6" s="54" customFormat="1" ht="31.5" customHeight="1" x14ac:dyDescent="0.3">
      <c r="A20" s="66" t="s">
        <v>41</v>
      </c>
      <c r="B20" s="67">
        <v>0.3</v>
      </c>
      <c r="C20" s="68"/>
      <c r="D20" s="71"/>
      <c r="E20" s="70"/>
      <c r="F20" s="87"/>
    </row>
    <row r="21" spans="1:6" x14ac:dyDescent="0.3">
      <c r="A21" s="51"/>
      <c r="B21" s="52"/>
      <c r="C21" s="55">
        <f>$B$20/7</f>
        <v>4.2857142857142858E-2</v>
      </c>
      <c r="D21" s="19" t="s">
        <v>43</v>
      </c>
      <c r="E21" s="78">
        <v>4</v>
      </c>
      <c r="F21" s="89">
        <f t="shared" ref="F21:F26" si="3">E21*C21</f>
        <v>0.17142857142857143</v>
      </c>
    </row>
    <row r="22" spans="1:6" x14ac:dyDescent="0.3">
      <c r="A22" s="51"/>
      <c r="B22" s="52"/>
      <c r="C22" s="55">
        <f>$B$20/7</f>
        <v>4.2857142857142858E-2</v>
      </c>
      <c r="D22" s="14" t="s">
        <v>42</v>
      </c>
      <c r="E22" s="74">
        <v>2</v>
      </c>
      <c r="F22" s="84">
        <f t="shared" si="3"/>
        <v>8.5714285714285715E-2</v>
      </c>
    </row>
    <row r="23" spans="1:6" ht="15.75" customHeight="1" x14ac:dyDescent="0.3">
      <c r="A23" s="51"/>
      <c r="B23" s="52"/>
      <c r="C23" s="55">
        <f>$B$20/7</f>
        <v>4.2857142857142858E-2</v>
      </c>
      <c r="D23" s="14" t="s">
        <v>44</v>
      </c>
      <c r="E23" s="74">
        <v>4</v>
      </c>
      <c r="F23" s="84">
        <f t="shared" si="3"/>
        <v>0.17142857142857143</v>
      </c>
    </row>
    <row r="24" spans="1:6" ht="15.75" customHeight="1" x14ac:dyDescent="0.3">
      <c r="A24" s="51"/>
      <c r="B24" s="52"/>
      <c r="C24" s="50">
        <f>$B$20/2.8</f>
        <v>0.10714285714285715</v>
      </c>
      <c r="D24" s="14" t="s">
        <v>45</v>
      </c>
      <c r="E24" s="74">
        <v>3</v>
      </c>
      <c r="F24" s="84">
        <f t="shared" si="3"/>
        <v>0.32142857142857145</v>
      </c>
    </row>
    <row r="25" spans="1:6" x14ac:dyDescent="0.3">
      <c r="A25" s="51"/>
      <c r="B25" s="52"/>
      <c r="C25" s="50">
        <f>$B$20/14</f>
        <v>2.1428571428571429E-2</v>
      </c>
      <c r="D25" s="20" t="s">
        <v>63</v>
      </c>
      <c r="E25" s="79">
        <v>4</v>
      </c>
      <c r="F25" s="90">
        <f t="shared" si="3"/>
        <v>8.5714285714285715E-2</v>
      </c>
    </row>
    <row r="26" spans="1:6" x14ac:dyDescent="0.3">
      <c r="A26" s="51"/>
      <c r="B26" s="52"/>
      <c r="C26" s="55">
        <f>$B$20/7</f>
        <v>4.2857142857142858E-2</v>
      </c>
      <c r="D26" s="60" t="s">
        <v>64</v>
      </c>
      <c r="E26" s="80">
        <v>3</v>
      </c>
      <c r="F26" s="91">
        <f t="shared" si="3"/>
        <v>0.12857142857142856</v>
      </c>
    </row>
    <row r="27" spans="1:6" ht="31.5" customHeight="1" x14ac:dyDescent="0.3">
      <c r="A27" s="66" t="s">
        <v>62</v>
      </c>
      <c r="B27" s="67">
        <v>0.15</v>
      </c>
      <c r="C27" s="68"/>
      <c r="D27" s="72"/>
      <c r="E27" s="70"/>
      <c r="F27" s="87"/>
    </row>
    <row r="28" spans="1:6" s="40" customFormat="1" x14ac:dyDescent="0.3">
      <c r="A28" s="47"/>
      <c r="B28" s="48"/>
      <c r="C28" s="55">
        <f>$B$27/3</f>
        <v>4.9999999999999996E-2</v>
      </c>
      <c r="D28" s="19" t="s">
        <v>51</v>
      </c>
      <c r="E28" s="78">
        <v>3</v>
      </c>
      <c r="F28" s="89">
        <f t="shared" ref="F28:F30" si="4">E28*C28</f>
        <v>0.15</v>
      </c>
    </row>
    <row r="29" spans="1:6" x14ac:dyDescent="0.3">
      <c r="A29" s="51"/>
      <c r="B29" s="52"/>
      <c r="C29" s="55">
        <f>$B$27/3</f>
        <v>4.9999999999999996E-2</v>
      </c>
      <c r="D29" s="14" t="s">
        <v>52</v>
      </c>
      <c r="E29" s="74">
        <v>2</v>
      </c>
      <c r="F29" s="84">
        <f t="shared" si="4"/>
        <v>9.9999999999999992E-2</v>
      </c>
    </row>
    <row r="30" spans="1:6" x14ac:dyDescent="0.3">
      <c r="A30" s="51"/>
      <c r="B30" s="52"/>
      <c r="C30" s="55">
        <f>$B$27/3</f>
        <v>4.9999999999999996E-2</v>
      </c>
      <c r="D30" s="14" t="s">
        <v>50</v>
      </c>
      <c r="E30" s="74">
        <v>3</v>
      </c>
      <c r="F30" s="84">
        <f t="shared" si="4"/>
        <v>0.15</v>
      </c>
    </row>
    <row r="31" spans="1:6" ht="15.75" customHeight="1" x14ac:dyDescent="0.3">
      <c r="A31" s="100" t="s">
        <v>12</v>
      </c>
      <c r="B31" s="101"/>
      <c r="C31" s="101"/>
      <c r="D31" s="106" t="s">
        <v>13</v>
      </c>
      <c r="E31" s="106"/>
      <c r="F31" s="99">
        <f>SUM(F8:F30)</f>
        <v>3.1857142857142859</v>
      </c>
    </row>
    <row r="32" spans="1:6" ht="15.75" customHeight="1" x14ac:dyDescent="0.3">
      <c r="A32" s="102"/>
      <c r="B32" s="103"/>
      <c r="C32" s="103"/>
      <c r="D32" s="107" t="s">
        <v>14</v>
      </c>
      <c r="E32" s="107"/>
      <c r="F32" s="92">
        <f>SUM(C8:C30)*4</f>
        <v>4</v>
      </c>
    </row>
    <row r="33" spans="1:6" ht="15.75" customHeight="1" x14ac:dyDescent="0.3">
      <c r="A33" s="102"/>
      <c r="B33" s="103"/>
      <c r="C33" s="103"/>
      <c r="D33" s="107" t="s">
        <v>8</v>
      </c>
      <c r="E33" s="107"/>
      <c r="F33" s="93">
        <f>F31/F32</f>
        <v>0.79642857142857149</v>
      </c>
    </row>
    <row r="34" spans="1:6" ht="23.25" customHeight="1" thickBot="1" x14ac:dyDescent="0.35">
      <c r="A34" s="104"/>
      <c r="B34" s="105"/>
      <c r="C34" s="105"/>
      <c r="D34" s="108" t="s">
        <v>9</v>
      </c>
      <c r="E34" s="108"/>
      <c r="F34" s="94">
        <f>IF(F33&lt;Notenschema!$C$12,Notenschema!$A$12,IF(F33&lt;Notenschema!$C$10,Notenschema!$A$11,IF(F33&lt;Notenschema!$C$9,Notenschema!$A$10,IF(F33&lt;Notenschema!$C$8,Notenschema!$A$9,IF(F33&lt;Notenschema!$C$7,Notenschema!$A$8,IF(F33&lt;Notenschema!$C$6,Notenschema!$A$7,IF(F33&lt;Notenschema!$C$5,Notenschema!$A$6,IF(F33&lt;Notenschema!$C$4,Notenschema!$A$5,IF(F33&lt;Notenschema!$C$3,Notenschema!$A$4,IF(F33&lt;Notenschema!$C$2,Notenschema!$A$3,Notenschema!$A$2))))))))))</f>
        <v>2</v>
      </c>
    </row>
    <row r="35" spans="1:6" ht="15" customHeight="1" thickTop="1" x14ac:dyDescent="0.3">
      <c r="A35" s="56"/>
      <c r="B35" s="52"/>
      <c r="C35" s="48"/>
      <c r="D35" s="57"/>
      <c r="E35" s="95"/>
      <c r="F35" s="95"/>
    </row>
    <row r="36" spans="1:6" x14ac:dyDescent="0.3">
      <c r="A36" s="46"/>
      <c r="B36" s="46"/>
      <c r="C36" s="58"/>
      <c r="D36" s="46"/>
      <c r="E36" s="58"/>
      <c r="F36" s="58"/>
    </row>
    <row r="37" spans="1:6" x14ac:dyDescent="0.3">
      <c r="A37" s="46"/>
      <c r="B37" s="46"/>
      <c r="C37" s="58"/>
      <c r="D37" s="46"/>
      <c r="E37" s="58"/>
      <c r="F37" s="58"/>
    </row>
    <row r="38" spans="1:6" x14ac:dyDescent="0.3">
      <c r="A38" s="46"/>
      <c r="B38" s="46"/>
      <c r="C38" s="58"/>
      <c r="D38" s="46"/>
      <c r="E38" s="58"/>
      <c r="F38" s="58"/>
    </row>
    <row r="39" spans="1:6" x14ac:dyDescent="0.3">
      <c r="A39" s="46"/>
      <c r="B39" s="46"/>
      <c r="C39" s="58"/>
      <c r="D39" s="46"/>
      <c r="E39" s="58"/>
      <c r="F39" s="58"/>
    </row>
    <row r="40" spans="1:6" x14ac:dyDescent="0.3">
      <c r="A40" s="46"/>
      <c r="B40" s="46"/>
      <c r="C40" s="58"/>
      <c r="D40" s="46"/>
      <c r="E40" s="58"/>
      <c r="F40" s="58"/>
    </row>
    <row r="41" spans="1:6" x14ac:dyDescent="0.3">
      <c r="A41" s="46"/>
      <c r="B41" s="46"/>
      <c r="C41" s="58"/>
      <c r="D41" s="46"/>
      <c r="E41" s="58"/>
      <c r="F41" s="58"/>
    </row>
    <row r="42" spans="1:6" x14ac:dyDescent="0.3">
      <c r="A42" s="46"/>
      <c r="B42" s="46"/>
      <c r="C42" s="58"/>
      <c r="D42" s="46"/>
      <c r="E42" s="58"/>
      <c r="F42" s="58"/>
    </row>
    <row r="43" spans="1:6" x14ac:dyDescent="0.3">
      <c r="A43" s="46"/>
      <c r="B43" s="46"/>
      <c r="C43" s="58"/>
      <c r="D43" s="46"/>
      <c r="E43" s="58"/>
      <c r="F43" s="58"/>
    </row>
    <row r="44" spans="1:6" x14ac:dyDescent="0.3">
      <c r="A44" s="46"/>
      <c r="B44" s="46"/>
      <c r="C44" s="58"/>
      <c r="D44" s="46"/>
      <c r="E44" s="58"/>
      <c r="F44" s="58"/>
    </row>
    <row r="45" spans="1:6" x14ac:dyDescent="0.3">
      <c r="A45" s="46"/>
      <c r="B45" s="46"/>
      <c r="C45" s="58"/>
      <c r="D45" s="46"/>
      <c r="E45" s="58"/>
      <c r="F45" s="58"/>
    </row>
    <row r="46" spans="1:6" x14ac:dyDescent="0.3">
      <c r="A46" s="46"/>
      <c r="B46" s="46"/>
      <c r="C46" s="58"/>
      <c r="D46" s="46"/>
      <c r="E46" s="58"/>
      <c r="F46" s="58"/>
    </row>
    <row r="47" spans="1:6" x14ac:dyDescent="0.3">
      <c r="A47" s="46"/>
      <c r="B47" s="46"/>
      <c r="C47" s="58"/>
      <c r="D47" s="46"/>
      <c r="E47" s="58"/>
      <c r="F47" s="58"/>
    </row>
    <row r="48" spans="1:6" x14ac:dyDescent="0.3">
      <c r="A48" s="46"/>
      <c r="B48" s="46"/>
      <c r="C48" s="58"/>
      <c r="D48" s="46"/>
      <c r="E48" s="58"/>
      <c r="F48" s="58"/>
    </row>
    <row r="49" spans="1:6" x14ac:dyDescent="0.3">
      <c r="A49" s="46"/>
      <c r="B49" s="46"/>
      <c r="C49" s="58"/>
      <c r="D49" s="46"/>
      <c r="E49" s="58"/>
      <c r="F49" s="58"/>
    </row>
    <row r="50" spans="1:6" x14ac:dyDescent="0.3">
      <c r="A50" s="46"/>
      <c r="B50" s="46"/>
      <c r="C50" s="58"/>
      <c r="D50" s="46"/>
      <c r="E50" s="58"/>
      <c r="F50" s="58"/>
    </row>
    <row r="51" spans="1:6" x14ac:dyDescent="0.3">
      <c r="A51" s="46"/>
      <c r="B51" s="46"/>
      <c r="C51" s="58"/>
      <c r="D51" s="46"/>
      <c r="E51" s="58"/>
      <c r="F51" s="58"/>
    </row>
    <row r="52" spans="1:6" x14ac:dyDescent="0.3">
      <c r="A52" s="46"/>
      <c r="B52" s="46"/>
      <c r="C52" s="58"/>
      <c r="D52" s="46"/>
      <c r="E52" s="58"/>
      <c r="F52" s="58"/>
    </row>
    <row r="53" spans="1:6" x14ac:dyDescent="0.3">
      <c r="A53" s="46"/>
      <c r="B53" s="46"/>
      <c r="C53" s="58"/>
      <c r="D53" s="46"/>
      <c r="E53" s="58"/>
      <c r="F53" s="58"/>
    </row>
    <row r="54" spans="1:6" x14ac:dyDescent="0.3">
      <c r="A54" s="46"/>
      <c r="B54" s="46"/>
      <c r="C54" s="58"/>
      <c r="D54" s="46"/>
      <c r="E54" s="58"/>
      <c r="F54" s="58"/>
    </row>
    <row r="55" spans="1:6" x14ac:dyDescent="0.3">
      <c r="A55" s="46"/>
      <c r="B55" s="46"/>
      <c r="C55" s="58"/>
      <c r="D55" s="46"/>
      <c r="E55" s="58"/>
      <c r="F55" s="58"/>
    </row>
    <row r="56" spans="1:6" x14ac:dyDescent="0.3">
      <c r="A56" s="46"/>
      <c r="B56" s="46"/>
      <c r="C56" s="58"/>
      <c r="D56" s="46"/>
      <c r="E56" s="58"/>
      <c r="F56" s="58"/>
    </row>
    <row r="57" spans="1:6" x14ac:dyDescent="0.3">
      <c r="A57" s="46"/>
      <c r="B57" s="46"/>
      <c r="C57" s="58"/>
      <c r="D57" s="46"/>
      <c r="E57" s="58"/>
      <c r="F57" s="58"/>
    </row>
    <row r="58" spans="1:6" x14ac:dyDescent="0.3">
      <c r="A58" s="46"/>
      <c r="B58" s="46"/>
      <c r="C58" s="58"/>
      <c r="D58" s="46"/>
      <c r="E58" s="58"/>
      <c r="F58" s="58"/>
    </row>
    <row r="59" spans="1:6" x14ac:dyDescent="0.3">
      <c r="A59" s="46"/>
      <c r="B59" s="46"/>
      <c r="C59" s="58"/>
      <c r="D59" s="46"/>
      <c r="E59" s="58"/>
      <c r="F59" s="58"/>
    </row>
    <row r="60" spans="1:6" x14ac:dyDescent="0.3">
      <c r="A60" s="46"/>
      <c r="B60" s="46"/>
      <c r="C60" s="58"/>
      <c r="D60" s="46"/>
      <c r="E60" s="58"/>
      <c r="F60" s="58"/>
    </row>
    <row r="61" spans="1:6" x14ac:dyDescent="0.3">
      <c r="A61" s="46"/>
      <c r="B61" s="46"/>
      <c r="C61" s="58"/>
      <c r="D61" s="46"/>
      <c r="E61" s="58"/>
      <c r="F61" s="58"/>
    </row>
    <row r="62" spans="1:6" x14ac:dyDescent="0.3">
      <c r="A62" s="46"/>
      <c r="B62" s="46"/>
      <c r="C62" s="58"/>
      <c r="D62" s="46"/>
      <c r="E62" s="58"/>
      <c r="F62" s="58"/>
    </row>
    <row r="63" spans="1:6" x14ac:dyDescent="0.3">
      <c r="A63" s="46"/>
      <c r="B63" s="46"/>
      <c r="C63" s="58"/>
      <c r="D63" s="46"/>
      <c r="E63" s="58"/>
      <c r="F63" s="58"/>
    </row>
    <row r="64" spans="1:6" x14ac:dyDescent="0.3">
      <c r="A64" s="46"/>
      <c r="B64" s="46"/>
      <c r="C64" s="58"/>
      <c r="D64" s="46"/>
      <c r="E64" s="58"/>
      <c r="F64" s="58"/>
    </row>
    <row r="65" spans="1:6" x14ac:dyDescent="0.3">
      <c r="A65" s="46"/>
      <c r="B65" s="46"/>
      <c r="C65" s="58"/>
      <c r="D65" s="46"/>
      <c r="E65" s="58"/>
      <c r="F65" s="58"/>
    </row>
    <row r="66" spans="1:6" x14ac:dyDescent="0.3">
      <c r="A66" s="46"/>
      <c r="B66" s="46"/>
      <c r="C66" s="58"/>
      <c r="D66" s="46"/>
      <c r="E66" s="58"/>
      <c r="F66" s="58"/>
    </row>
    <row r="67" spans="1:6" x14ac:dyDescent="0.3">
      <c r="A67" s="46"/>
      <c r="B67" s="46"/>
      <c r="C67" s="58"/>
      <c r="D67" s="46"/>
      <c r="E67" s="58"/>
      <c r="F67" s="58"/>
    </row>
    <row r="68" spans="1:6" x14ac:dyDescent="0.3">
      <c r="A68" s="46"/>
      <c r="B68" s="46"/>
      <c r="C68" s="58"/>
      <c r="D68" s="46"/>
      <c r="E68" s="58"/>
      <c r="F68" s="58"/>
    </row>
    <row r="69" spans="1:6" x14ac:dyDescent="0.3">
      <c r="A69" s="46"/>
      <c r="B69" s="46"/>
      <c r="C69" s="58"/>
      <c r="D69" s="46"/>
      <c r="E69" s="58"/>
      <c r="F69" s="58"/>
    </row>
    <row r="70" spans="1:6" x14ac:dyDescent="0.3">
      <c r="A70" s="46"/>
      <c r="B70" s="46"/>
      <c r="C70" s="58"/>
      <c r="D70" s="46"/>
      <c r="E70" s="58"/>
      <c r="F70" s="58"/>
    </row>
    <row r="71" spans="1:6" x14ac:dyDescent="0.3">
      <c r="A71" s="46"/>
      <c r="B71" s="46"/>
      <c r="C71" s="58"/>
      <c r="D71" s="46"/>
      <c r="E71" s="58"/>
      <c r="F71" s="58"/>
    </row>
    <row r="72" spans="1:6" x14ac:dyDescent="0.3">
      <c r="A72" s="46"/>
      <c r="B72" s="46"/>
      <c r="C72" s="58"/>
      <c r="D72" s="46"/>
      <c r="E72" s="58"/>
      <c r="F72" s="58"/>
    </row>
    <row r="73" spans="1:6" x14ac:dyDescent="0.3">
      <c r="A73" s="46"/>
      <c r="B73" s="46"/>
      <c r="C73" s="58"/>
      <c r="D73" s="46"/>
      <c r="E73" s="58"/>
      <c r="F73" s="58"/>
    </row>
    <row r="74" spans="1:6" x14ac:dyDescent="0.3">
      <c r="A74" s="46"/>
      <c r="B74" s="46"/>
      <c r="C74" s="58"/>
      <c r="D74" s="46"/>
      <c r="E74" s="58"/>
      <c r="F74" s="58"/>
    </row>
    <row r="75" spans="1:6" x14ac:dyDescent="0.3">
      <c r="A75" s="46"/>
      <c r="B75" s="46"/>
      <c r="C75" s="58"/>
      <c r="D75" s="46"/>
      <c r="E75" s="58"/>
      <c r="F75" s="58"/>
    </row>
    <row r="76" spans="1:6" x14ac:dyDescent="0.3">
      <c r="A76" s="46"/>
      <c r="B76" s="46"/>
      <c r="C76" s="58"/>
      <c r="D76" s="46"/>
      <c r="E76" s="58"/>
      <c r="F76" s="58"/>
    </row>
    <row r="77" spans="1:6" x14ac:dyDescent="0.3">
      <c r="A77" s="46"/>
      <c r="B77" s="46"/>
      <c r="C77" s="58"/>
      <c r="D77" s="46"/>
      <c r="E77" s="58"/>
      <c r="F77" s="58"/>
    </row>
    <row r="78" spans="1:6" x14ac:dyDescent="0.3">
      <c r="A78" s="46"/>
      <c r="B78" s="46"/>
      <c r="C78" s="58"/>
      <c r="D78" s="46"/>
      <c r="E78" s="58"/>
      <c r="F78" s="58"/>
    </row>
    <row r="79" spans="1:6" x14ac:dyDescent="0.3">
      <c r="A79" s="46"/>
      <c r="B79" s="46"/>
      <c r="C79" s="58"/>
      <c r="D79" s="46"/>
      <c r="E79" s="58"/>
      <c r="F79" s="58"/>
    </row>
    <row r="80" spans="1:6" x14ac:dyDescent="0.3">
      <c r="A80" s="46"/>
      <c r="B80" s="46"/>
      <c r="C80" s="58"/>
      <c r="D80" s="46"/>
      <c r="E80" s="58"/>
      <c r="F80" s="58"/>
    </row>
    <row r="81" spans="1:6" x14ac:dyDescent="0.3">
      <c r="A81" s="46"/>
      <c r="B81" s="46"/>
      <c r="C81" s="58"/>
      <c r="D81" s="46"/>
      <c r="E81" s="58"/>
      <c r="F81" s="58"/>
    </row>
    <row r="82" spans="1:6" x14ac:dyDescent="0.3">
      <c r="A82" s="46"/>
      <c r="B82" s="46"/>
      <c r="C82" s="58"/>
      <c r="D82" s="46"/>
      <c r="E82" s="58"/>
      <c r="F82" s="58"/>
    </row>
    <row r="83" spans="1:6" x14ac:dyDescent="0.3">
      <c r="A83" s="46"/>
      <c r="B83" s="46"/>
      <c r="C83" s="58"/>
      <c r="D83" s="46"/>
      <c r="E83" s="58"/>
      <c r="F83" s="58"/>
    </row>
    <row r="84" spans="1:6" x14ac:dyDescent="0.3">
      <c r="A84" s="46"/>
      <c r="B84" s="46"/>
      <c r="C84" s="58"/>
      <c r="D84" s="46"/>
      <c r="E84" s="58"/>
      <c r="F84" s="58"/>
    </row>
    <row r="85" spans="1:6" x14ac:dyDescent="0.3">
      <c r="A85" s="46"/>
      <c r="B85" s="46"/>
      <c r="C85" s="58"/>
      <c r="D85" s="46"/>
      <c r="E85" s="58"/>
      <c r="F85" s="58"/>
    </row>
    <row r="86" spans="1:6" x14ac:dyDescent="0.3">
      <c r="A86" s="46"/>
      <c r="B86" s="46"/>
      <c r="C86" s="58"/>
      <c r="D86" s="46"/>
      <c r="E86" s="58"/>
      <c r="F86" s="58"/>
    </row>
    <row r="87" spans="1:6" x14ac:dyDescent="0.3">
      <c r="A87" s="46"/>
      <c r="B87" s="46"/>
      <c r="C87" s="58"/>
      <c r="D87" s="46"/>
      <c r="E87" s="58"/>
      <c r="F87" s="58"/>
    </row>
    <row r="88" spans="1:6" x14ac:dyDescent="0.3">
      <c r="A88" s="46"/>
      <c r="B88" s="46"/>
      <c r="C88" s="58"/>
      <c r="D88" s="46"/>
      <c r="E88" s="58"/>
      <c r="F88" s="58"/>
    </row>
    <row r="89" spans="1:6" x14ac:dyDescent="0.3">
      <c r="A89" s="46"/>
      <c r="B89" s="46"/>
      <c r="C89" s="58"/>
      <c r="D89" s="46"/>
      <c r="E89" s="58"/>
      <c r="F89" s="58"/>
    </row>
    <row r="90" spans="1:6" x14ac:dyDescent="0.3">
      <c r="A90" s="46"/>
      <c r="B90" s="46"/>
      <c r="C90" s="58"/>
      <c r="D90" s="46"/>
      <c r="E90" s="58"/>
      <c r="F90" s="58"/>
    </row>
    <row r="91" spans="1:6" x14ac:dyDescent="0.3">
      <c r="A91" s="46"/>
      <c r="B91" s="46"/>
      <c r="C91" s="58"/>
      <c r="D91" s="46"/>
      <c r="E91" s="58"/>
      <c r="F91" s="58"/>
    </row>
    <row r="92" spans="1:6" x14ac:dyDescent="0.3">
      <c r="A92" s="46"/>
      <c r="B92" s="46"/>
      <c r="C92" s="58"/>
      <c r="D92" s="46"/>
      <c r="E92" s="58"/>
      <c r="F92" s="58"/>
    </row>
    <row r="93" spans="1:6" x14ac:dyDescent="0.3">
      <c r="A93" s="46"/>
      <c r="B93" s="46"/>
      <c r="C93" s="58"/>
      <c r="D93" s="46"/>
      <c r="E93" s="58"/>
      <c r="F93" s="58"/>
    </row>
    <row r="94" spans="1:6" x14ac:dyDescent="0.3">
      <c r="A94" s="46"/>
      <c r="B94" s="46"/>
      <c r="C94" s="58"/>
      <c r="D94" s="46"/>
      <c r="E94" s="58"/>
      <c r="F94" s="58"/>
    </row>
    <row r="95" spans="1:6" x14ac:dyDescent="0.3">
      <c r="A95" s="46"/>
      <c r="B95" s="46"/>
      <c r="C95" s="58"/>
      <c r="D95" s="46"/>
      <c r="E95" s="58"/>
      <c r="F95" s="58"/>
    </row>
    <row r="96" spans="1:6" x14ac:dyDescent="0.3">
      <c r="A96" s="46"/>
      <c r="B96" s="46"/>
      <c r="C96" s="58"/>
      <c r="D96" s="46"/>
      <c r="E96" s="58"/>
      <c r="F96" s="58"/>
    </row>
    <row r="97" spans="1:6" x14ac:dyDescent="0.3">
      <c r="A97" s="46"/>
      <c r="B97" s="46"/>
      <c r="C97" s="58"/>
      <c r="D97" s="46"/>
      <c r="E97" s="58"/>
      <c r="F97" s="58"/>
    </row>
    <row r="98" spans="1:6" x14ac:dyDescent="0.3">
      <c r="A98" s="46"/>
      <c r="B98" s="46"/>
      <c r="C98" s="58"/>
      <c r="D98" s="46"/>
      <c r="E98" s="58"/>
      <c r="F98" s="58"/>
    </row>
    <row r="99" spans="1:6" x14ac:dyDescent="0.3">
      <c r="A99" s="46"/>
      <c r="B99" s="46"/>
      <c r="C99" s="58"/>
      <c r="D99" s="46"/>
      <c r="E99" s="58"/>
      <c r="F99" s="58"/>
    </row>
    <row r="100" spans="1:6" x14ac:dyDescent="0.3">
      <c r="A100" s="46"/>
      <c r="B100" s="46"/>
      <c r="C100" s="58"/>
      <c r="D100" s="46"/>
      <c r="E100" s="58"/>
      <c r="F100" s="58"/>
    </row>
    <row r="101" spans="1:6" x14ac:dyDescent="0.3">
      <c r="A101" s="46"/>
      <c r="B101" s="46"/>
      <c r="C101" s="58"/>
      <c r="D101" s="46"/>
      <c r="E101" s="58"/>
      <c r="F101" s="58"/>
    </row>
    <row r="102" spans="1:6" x14ac:dyDescent="0.3">
      <c r="A102" s="46"/>
      <c r="B102" s="46"/>
      <c r="C102" s="58"/>
      <c r="D102" s="46"/>
      <c r="E102" s="58"/>
      <c r="F102" s="58"/>
    </row>
    <row r="103" spans="1:6" x14ac:dyDescent="0.3">
      <c r="A103" s="46"/>
      <c r="B103" s="46"/>
      <c r="C103" s="58"/>
      <c r="D103" s="46"/>
      <c r="E103" s="58"/>
      <c r="F103" s="58"/>
    </row>
    <row r="104" spans="1:6" x14ac:dyDescent="0.3">
      <c r="A104" s="46"/>
      <c r="B104" s="46"/>
      <c r="C104" s="58"/>
      <c r="D104" s="46"/>
      <c r="E104" s="58"/>
      <c r="F104" s="58"/>
    </row>
    <row r="105" spans="1:6" x14ac:dyDescent="0.3">
      <c r="A105" s="46"/>
      <c r="B105" s="46"/>
      <c r="C105" s="58"/>
      <c r="D105" s="46"/>
      <c r="E105" s="58"/>
      <c r="F105" s="58"/>
    </row>
    <row r="106" spans="1:6" x14ac:dyDescent="0.3">
      <c r="A106" s="46"/>
      <c r="B106" s="46"/>
      <c r="C106" s="58"/>
      <c r="D106" s="46"/>
      <c r="E106" s="58"/>
      <c r="F106" s="58"/>
    </row>
    <row r="107" spans="1:6" x14ac:dyDescent="0.3">
      <c r="A107" s="46"/>
      <c r="B107" s="46"/>
      <c r="C107" s="58"/>
      <c r="D107" s="46"/>
      <c r="E107" s="58"/>
      <c r="F107" s="58"/>
    </row>
    <row r="108" spans="1:6" x14ac:dyDescent="0.3">
      <c r="A108" s="46"/>
      <c r="B108" s="46"/>
      <c r="C108" s="58"/>
      <c r="D108" s="46"/>
      <c r="E108" s="58"/>
      <c r="F108" s="58"/>
    </row>
    <row r="109" spans="1:6" x14ac:dyDescent="0.3">
      <c r="A109" s="46"/>
      <c r="B109" s="46"/>
      <c r="C109" s="58"/>
      <c r="D109" s="46"/>
      <c r="E109" s="58"/>
      <c r="F109" s="58"/>
    </row>
    <row r="110" spans="1:6" x14ac:dyDescent="0.3">
      <c r="A110" s="46"/>
      <c r="B110" s="46"/>
      <c r="C110" s="58"/>
      <c r="D110" s="46"/>
      <c r="E110" s="58"/>
      <c r="F110" s="58"/>
    </row>
    <row r="111" spans="1:6" x14ac:dyDescent="0.3">
      <c r="A111" s="46"/>
      <c r="B111" s="46"/>
      <c r="C111" s="58"/>
      <c r="D111" s="46"/>
      <c r="E111" s="58"/>
      <c r="F111" s="58"/>
    </row>
    <row r="112" spans="1:6" x14ac:dyDescent="0.3">
      <c r="A112" s="46"/>
      <c r="B112" s="46"/>
      <c r="C112" s="58"/>
      <c r="D112" s="46"/>
      <c r="E112" s="58"/>
      <c r="F112" s="58"/>
    </row>
    <row r="113" spans="1:6" x14ac:dyDescent="0.3">
      <c r="A113" s="46"/>
      <c r="B113" s="46"/>
      <c r="C113" s="58"/>
      <c r="D113" s="46"/>
      <c r="E113" s="58"/>
      <c r="F113" s="58"/>
    </row>
    <row r="114" spans="1:6" x14ac:dyDescent="0.3">
      <c r="A114" s="46"/>
      <c r="B114" s="46"/>
      <c r="C114" s="58"/>
      <c r="D114" s="46"/>
      <c r="E114" s="58"/>
      <c r="F114" s="58"/>
    </row>
    <row r="115" spans="1:6" x14ac:dyDescent="0.3">
      <c r="A115" s="46"/>
      <c r="B115" s="46"/>
      <c r="C115" s="58"/>
      <c r="D115" s="46"/>
      <c r="E115" s="58"/>
      <c r="F115" s="58"/>
    </row>
    <row r="116" spans="1:6" x14ac:dyDescent="0.3">
      <c r="A116" s="46"/>
      <c r="B116" s="46"/>
      <c r="C116" s="58"/>
      <c r="D116" s="46"/>
      <c r="E116" s="58"/>
      <c r="F116" s="58"/>
    </row>
    <row r="117" spans="1:6" x14ac:dyDescent="0.3">
      <c r="A117" s="46"/>
      <c r="B117" s="46"/>
      <c r="C117" s="58"/>
      <c r="D117" s="46"/>
      <c r="E117" s="58"/>
      <c r="F117" s="58"/>
    </row>
    <row r="118" spans="1:6" x14ac:dyDescent="0.3">
      <c r="A118" s="46"/>
      <c r="B118" s="46"/>
      <c r="C118" s="58"/>
      <c r="D118" s="46"/>
      <c r="E118" s="58"/>
      <c r="F118" s="58"/>
    </row>
    <row r="119" spans="1:6" x14ac:dyDescent="0.3">
      <c r="A119" s="46"/>
      <c r="B119" s="46"/>
      <c r="C119" s="58"/>
      <c r="D119" s="46"/>
      <c r="E119" s="58"/>
      <c r="F119" s="58"/>
    </row>
    <row r="120" spans="1:6" x14ac:dyDescent="0.3">
      <c r="A120" s="46"/>
      <c r="B120" s="46"/>
      <c r="C120" s="58"/>
      <c r="D120" s="46"/>
      <c r="E120" s="58"/>
      <c r="F120" s="58"/>
    </row>
    <row r="121" spans="1:6" x14ac:dyDescent="0.3">
      <c r="A121" s="46"/>
      <c r="B121" s="46"/>
      <c r="C121" s="58"/>
      <c r="D121" s="46"/>
      <c r="E121" s="58"/>
      <c r="F121" s="58"/>
    </row>
    <row r="122" spans="1:6" x14ac:dyDescent="0.3">
      <c r="A122" s="46"/>
      <c r="B122" s="46"/>
      <c r="C122" s="58"/>
      <c r="D122" s="46"/>
      <c r="E122" s="58"/>
      <c r="F122" s="58"/>
    </row>
    <row r="123" spans="1:6" x14ac:dyDescent="0.3">
      <c r="A123" s="46"/>
      <c r="B123" s="46"/>
      <c r="C123" s="58"/>
      <c r="D123" s="46"/>
      <c r="E123" s="58"/>
      <c r="F123" s="58"/>
    </row>
    <row r="124" spans="1:6" x14ac:dyDescent="0.3">
      <c r="A124" s="46"/>
      <c r="B124" s="46"/>
      <c r="C124" s="58"/>
      <c r="D124" s="46"/>
      <c r="E124" s="58"/>
      <c r="F124" s="58"/>
    </row>
  </sheetData>
  <mergeCells count="7">
    <mergeCell ref="C3:F3"/>
    <mergeCell ref="C5:F5"/>
    <mergeCell ref="A31:C34"/>
    <mergeCell ref="D31:E31"/>
    <mergeCell ref="D32:E32"/>
    <mergeCell ref="D33:E33"/>
    <mergeCell ref="D34:E34"/>
  </mergeCells>
  <conditionalFormatting sqref="E19:F19">
    <cfRule type="expression" dxfId="14" priority="9">
      <formula>$C$19=0</formula>
    </cfRule>
  </conditionalFormatting>
  <conditionalFormatting sqref="F15:F35 C15:D35">
    <cfRule type="expression" dxfId="13" priority="10">
      <formula>#REF!="E"</formula>
    </cfRule>
  </conditionalFormatting>
  <conditionalFormatting sqref="F9:F10 C13:D13 D11 F12:F14 C9:D10 C12:C13">
    <cfRule type="expression" dxfId="12" priority="6">
      <formula>#REF!="E"</formula>
    </cfRule>
  </conditionalFormatting>
  <conditionalFormatting sqref="F11">
    <cfRule type="expression" dxfId="11" priority="5">
      <formula>#REF!="E"</formula>
    </cfRule>
  </conditionalFormatting>
  <conditionalFormatting sqref="C11">
    <cfRule type="expression" dxfId="10" priority="2">
      <formula>#REF!="E"</formula>
    </cfRule>
  </conditionalFormatting>
  <conditionalFormatting sqref="C14">
    <cfRule type="expression" dxfId="9" priority="1">
      <formula>#REF!="E"</formula>
    </cfRule>
  </conditionalFormatting>
  <dataValidations count="1">
    <dataValidation type="decimal" allowBlank="1" showInputMessage="1" showErrorMessage="1" sqref="E16:E19 E21:E26 E28:E30 E9:E14">
      <formula1>0</formula1>
      <formula2>4</formula2>
    </dataValidation>
  </dataValidations>
  <printOptions horizontalCentered="1"/>
  <pageMargins left="0.70866141732283472" right="0.70866141732283472" top="0.78740157480314965" bottom="0.78740157480314965" header="0.31496062992125984" footer="0.31496062992125984"/>
  <pageSetup paperSize="9" scale="71" orientation="portrait" cellComments="atEnd"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opLeftCell="A7" zoomScale="85" zoomScaleNormal="85" workbookViewId="0">
      <selection activeCell="B23" sqref="B23:B25"/>
    </sheetView>
  </sheetViews>
  <sheetFormatPr baseColWidth="10" defaultRowHeight="17.25" x14ac:dyDescent="0.3"/>
  <cols>
    <col min="1" max="1" width="18.28515625" style="13" customWidth="1"/>
    <col min="2" max="2" width="34.28515625" style="13" customWidth="1"/>
    <col min="3" max="3" width="81.140625" style="13" customWidth="1"/>
    <col min="4" max="16384" width="11.42578125" style="13"/>
  </cols>
  <sheetData>
    <row r="1" spans="1:3" ht="24.95" customHeight="1" x14ac:dyDescent="0.3">
      <c r="A1" s="12" t="s">
        <v>0</v>
      </c>
      <c r="B1" s="12" t="s">
        <v>1</v>
      </c>
    </row>
    <row r="2" spans="1:3" ht="24.95" customHeight="1" x14ac:dyDescent="0.3">
      <c r="A2" s="21" t="s">
        <v>23</v>
      </c>
      <c r="B2" s="22"/>
      <c r="C2" s="22"/>
    </row>
    <row r="3" spans="1:3" x14ac:dyDescent="0.3">
      <c r="B3" s="12" t="s">
        <v>22</v>
      </c>
      <c r="C3" s="12" t="s">
        <v>21</v>
      </c>
    </row>
    <row r="4" spans="1:3" ht="34.5" x14ac:dyDescent="0.3">
      <c r="B4" s="13" t="s">
        <v>28</v>
      </c>
      <c r="C4" s="14" t="s">
        <v>56</v>
      </c>
    </row>
    <row r="5" spans="1:3" ht="51.75" x14ac:dyDescent="0.3">
      <c r="B5" s="13" t="s">
        <v>55</v>
      </c>
      <c r="C5" s="15" t="s">
        <v>54</v>
      </c>
    </row>
    <row r="6" spans="1:3" ht="51.75" x14ac:dyDescent="0.3">
      <c r="B6" s="13" t="s">
        <v>26</v>
      </c>
      <c r="C6" s="15" t="s">
        <v>29</v>
      </c>
    </row>
    <row r="7" spans="1:3" x14ac:dyDescent="0.3">
      <c r="B7" s="18" t="s">
        <v>27</v>
      </c>
      <c r="C7" s="15" t="s">
        <v>24</v>
      </c>
    </row>
    <row r="8" spans="1:3" ht="34.5" x14ac:dyDescent="0.3">
      <c r="B8" s="13" t="s">
        <v>57</v>
      </c>
      <c r="C8" s="15" t="s">
        <v>25</v>
      </c>
    </row>
    <row r="9" spans="1:3" s="24" customFormat="1" ht="24.95" customHeight="1" x14ac:dyDescent="0.25">
      <c r="A9" s="23" t="s">
        <v>32</v>
      </c>
      <c r="B9" s="23"/>
      <c r="C9" s="23"/>
    </row>
    <row r="10" spans="1:3" x14ac:dyDescent="0.3">
      <c r="B10" s="13" t="s">
        <v>33</v>
      </c>
      <c r="C10" s="12" t="s">
        <v>30</v>
      </c>
    </row>
    <row r="11" spans="1:3" ht="34.5" x14ac:dyDescent="0.3">
      <c r="B11" s="13" t="s">
        <v>34</v>
      </c>
      <c r="C11" s="14" t="s">
        <v>31</v>
      </c>
    </row>
    <row r="12" spans="1:3" ht="34.5" x14ac:dyDescent="0.3">
      <c r="B12" s="13" t="s">
        <v>58</v>
      </c>
      <c r="C12" s="14" t="s">
        <v>59</v>
      </c>
    </row>
    <row r="13" spans="1:3" ht="51.75" x14ac:dyDescent="0.3">
      <c r="B13" s="17" t="s">
        <v>60</v>
      </c>
      <c r="C13" s="14" t="s">
        <v>61</v>
      </c>
    </row>
    <row r="14" spans="1:3" s="24" customFormat="1" ht="24.95" customHeight="1" x14ac:dyDescent="0.25">
      <c r="A14" s="23" t="s">
        <v>41</v>
      </c>
      <c r="B14" s="23"/>
      <c r="C14" s="23"/>
    </row>
    <row r="15" spans="1:3" x14ac:dyDescent="0.3">
      <c r="B15" s="19" t="s">
        <v>43</v>
      </c>
      <c r="C15" s="19" t="s">
        <v>35</v>
      </c>
    </row>
    <row r="16" spans="1:3" x14ac:dyDescent="0.3">
      <c r="B16" s="14" t="s">
        <v>42</v>
      </c>
      <c r="C16" s="14" t="s">
        <v>36</v>
      </c>
    </row>
    <row r="17" spans="1:3" ht="51.75" x14ac:dyDescent="0.3">
      <c r="B17" s="14" t="s">
        <v>44</v>
      </c>
      <c r="C17" s="14" t="s">
        <v>37</v>
      </c>
    </row>
    <row r="18" spans="1:3" ht="34.5" x14ac:dyDescent="0.3">
      <c r="B18" s="14" t="s">
        <v>45</v>
      </c>
      <c r="C18" s="14" t="s">
        <v>38</v>
      </c>
    </row>
    <row r="19" spans="1:3" ht="34.5" x14ac:dyDescent="0.3">
      <c r="B19" s="14" t="s">
        <v>63</v>
      </c>
      <c r="C19" s="14" t="s">
        <v>39</v>
      </c>
    </row>
    <row r="20" spans="1:3" ht="34.5" x14ac:dyDescent="0.3">
      <c r="B20" s="20" t="s">
        <v>64</v>
      </c>
      <c r="C20" s="20" t="s">
        <v>40</v>
      </c>
    </row>
    <row r="21" spans="1:3" s="24" customFormat="1" ht="24.95" customHeight="1" x14ac:dyDescent="0.25">
      <c r="A21" s="23" t="s">
        <v>46</v>
      </c>
      <c r="B21" s="23"/>
      <c r="C21" s="23"/>
    </row>
    <row r="22" spans="1:3" x14ac:dyDescent="0.3">
      <c r="C22" s="19" t="s">
        <v>47</v>
      </c>
    </row>
    <row r="23" spans="1:3" ht="51.75" x14ac:dyDescent="0.3">
      <c r="B23" s="13" t="s">
        <v>51</v>
      </c>
      <c r="C23" s="14" t="s">
        <v>53</v>
      </c>
    </row>
    <row r="24" spans="1:3" ht="34.5" x14ac:dyDescent="0.3">
      <c r="B24" s="13" t="s">
        <v>52</v>
      </c>
      <c r="C24" s="14" t="s">
        <v>48</v>
      </c>
    </row>
    <row r="25" spans="1:3" ht="34.5" x14ac:dyDescent="0.3">
      <c r="B25" s="13" t="s">
        <v>50</v>
      </c>
      <c r="C25" s="25" t="s">
        <v>49</v>
      </c>
    </row>
  </sheetData>
  <conditionalFormatting sqref="B1 A2 C3:C6 C10:C13">
    <cfRule type="expression" dxfId="8" priority="15">
      <formula>#REF!="E"</formula>
    </cfRule>
  </conditionalFormatting>
  <conditionalFormatting sqref="B3">
    <cfRule type="expression" dxfId="7" priority="12">
      <formula>#REF!="E"</formula>
    </cfRule>
  </conditionalFormatting>
  <conditionalFormatting sqref="A1">
    <cfRule type="expression" dxfId="6" priority="11">
      <formula>#REF!="E"</formula>
    </cfRule>
  </conditionalFormatting>
  <conditionalFormatting sqref="C8">
    <cfRule type="expression" dxfId="5" priority="8">
      <formula>#REF!="E"</formula>
    </cfRule>
  </conditionalFormatting>
  <conditionalFormatting sqref="C7">
    <cfRule type="expression" dxfId="4" priority="9">
      <formula>#REF!="E"</formula>
    </cfRule>
  </conditionalFormatting>
  <conditionalFormatting sqref="B15:B20">
    <cfRule type="expression" dxfId="3" priority="6">
      <formula>#REF!="E"</formula>
    </cfRule>
  </conditionalFormatting>
  <conditionalFormatting sqref="C15:C20">
    <cfRule type="expression" dxfId="2" priority="5">
      <formula>#REF!="E"</formula>
    </cfRule>
  </conditionalFormatting>
  <conditionalFormatting sqref="C22 C24:C25">
    <cfRule type="expression" dxfId="1" priority="4">
      <formula>#REF!="E"</formula>
    </cfRule>
  </conditionalFormatting>
  <conditionalFormatting sqref="C23">
    <cfRule type="expression" dxfId="0" priority="1">
      <formula>#REF!="E"</formula>
    </cfRule>
  </conditionalFormatting>
  <pageMargins left="0.70866141732283472" right="0.70866141732283472" top="0.78740157480314965" bottom="0.78740157480314965"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2"/>
  <sheetViews>
    <sheetView workbookViewId="0">
      <selection sqref="A1:C12"/>
    </sheetView>
  </sheetViews>
  <sheetFormatPr baseColWidth="10" defaultRowHeight="15" x14ac:dyDescent="0.25"/>
  <cols>
    <col min="1" max="1" width="7.28515625" style="8" customWidth="1"/>
    <col min="2" max="2" width="4.140625" style="8" customWidth="1"/>
    <col min="3" max="3" width="11.42578125" style="8"/>
  </cols>
  <sheetData>
    <row r="1" spans="1:4" x14ac:dyDescent="0.25">
      <c r="A1" s="1" t="s">
        <v>4</v>
      </c>
      <c r="B1" s="2"/>
      <c r="C1" s="3" t="s">
        <v>5</v>
      </c>
    </row>
    <row r="2" spans="1:4" x14ac:dyDescent="0.25">
      <c r="A2" s="4">
        <v>1</v>
      </c>
      <c r="B2" s="5" t="s">
        <v>6</v>
      </c>
      <c r="C2" s="10">
        <v>0.90500000000000003</v>
      </c>
      <c r="D2" s="9"/>
    </row>
    <row r="3" spans="1:4" x14ac:dyDescent="0.25">
      <c r="A3" s="4">
        <v>1.3</v>
      </c>
      <c r="B3" s="5" t="s">
        <v>6</v>
      </c>
      <c r="C3" s="10">
        <v>0.86</v>
      </c>
      <c r="D3" s="9"/>
    </row>
    <row r="4" spans="1:4" x14ac:dyDescent="0.25">
      <c r="A4" s="4">
        <v>1.7</v>
      </c>
      <c r="B4" s="5" t="s">
        <v>6</v>
      </c>
      <c r="C4" s="10">
        <v>0.81499999999999995</v>
      </c>
      <c r="D4" s="9"/>
    </row>
    <row r="5" spans="1:4" x14ac:dyDescent="0.25">
      <c r="A5" s="4">
        <v>2</v>
      </c>
      <c r="B5" s="5" t="s">
        <v>6</v>
      </c>
      <c r="C5" s="10">
        <v>0.77</v>
      </c>
      <c r="D5" s="9"/>
    </row>
    <row r="6" spans="1:4" x14ac:dyDescent="0.25">
      <c r="A6" s="4">
        <v>2.2999999999999998</v>
      </c>
      <c r="B6" s="5" t="s">
        <v>6</v>
      </c>
      <c r="C6" s="10">
        <v>0.72499999999999998</v>
      </c>
      <c r="D6" s="9"/>
    </row>
    <row r="7" spans="1:4" x14ac:dyDescent="0.25">
      <c r="A7" s="4">
        <v>2.7</v>
      </c>
      <c r="B7" s="5" t="s">
        <v>6</v>
      </c>
      <c r="C7" s="10">
        <v>0.68</v>
      </c>
      <c r="D7" s="9"/>
    </row>
    <row r="8" spans="1:4" x14ac:dyDescent="0.25">
      <c r="A8" s="4">
        <v>3</v>
      </c>
      <c r="B8" s="5" t="s">
        <v>6</v>
      </c>
      <c r="C8" s="10">
        <v>0.63500000000000001</v>
      </c>
      <c r="D8" s="9"/>
    </row>
    <row r="9" spans="1:4" x14ac:dyDescent="0.25">
      <c r="A9" s="4">
        <v>3.3</v>
      </c>
      <c r="B9" s="5" t="s">
        <v>6</v>
      </c>
      <c r="C9" s="10">
        <v>0.59</v>
      </c>
      <c r="D9" s="9"/>
    </row>
    <row r="10" spans="1:4" x14ac:dyDescent="0.25">
      <c r="A10" s="4">
        <v>3.7</v>
      </c>
      <c r="B10" s="5" t="s">
        <v>6</v>
      </c>
      <c r="C10" s="10">
        <v>0.54500000000000004</v>
      </c>
      <c r="D10" s="9"/>
    </row>
    <row r="11" spans="1:4" x14ac:dyDescent="0.25">
      <c r="A11" s="4">
        <v>4</v>
      </c>
      <c r="B11" s="5" t="s">
        <v>6</v>
      </c>
      <c r="C11" s="10">
        <v>0.5</v>
      </c>
      <c r="D11" s="9"/>
    </row>
    <row r="12" spans="1:4" ht="15.75" thickBot="1" x14ac:dyDescent="0.3">
      <c r="A12" s="6">
        <v>5</v>
      </c>
      <c r="B12" s="7" t="s">
        <v>7</v>
      </c>
      <c r="C12" s="11">
        <v>0.5</v>
      </c>
      <c r="D12" s="9"/>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Bewertung</vt:lpstr>
      <vt:lpstr>Erläuterung Kriterien</vt:lpstr>
      <vt:lpstr>Notenschema</vt:lpstr>
      <vt:lpstr>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Ulrike Homann</cp:lastModifiedBy>
  <cp:lastPrinted>2019-08-16T12:06:09Z</cp:lastPrinted>
  <dcterms:created xsi:type="dcterms:W3CDTF">2011-10-26T14:51:13Z</dcterms:created>
  <dcterms:modified xsi:type="dcterms:W3CDTF">2019-10-31T13:56:03Z</dcterms:modified>
</cp:coreProperties>
</file>